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Лист1!$A$1:$H$45</definedName>
  </definedNames>
  <calcPr calcId="145621"/>
</workbook>
</file>

<file path=xl/calcChain.xml><?xml version="1.0" encoding="utf-8"?>
<calcChain xmlns="http://schemas.openxmlformats.org/spreadsheetml/2006/main">
  <c r="F9" i="1" l="1"/>
  <c r="G10" i="1" l="1"/>
  <c r="H10" i="1"/>
  <c r="H16" i="1" l="1"/>
  <c r="H17" i="1"/>
  <c r="H20" i="1"/>
  <c r="G16" i="1"/>
  <c r="G17" i="1"/>
  <c r="G18" i="1"/>
  <c r="G14" i="1"/>
  <c r="H30" i="1" l="1"/>
  <c r="H28" i="1"/>
  <c r="C9" i="1" l="1"/>
  <c r="H11" i="1" l="1"/>
  <c r="H9" i="1"/>
  <c r="D11" i="1" l="1"/>
  <c r="H23" i="1"/>
  <c r="H24" i="1"/>
  <c r="H29" i="1"/>
  <c r="B9" i="1"/>
  <c r="G11" i="1"/>
  <c r="E9" i="1"/>
  <c r="C41" i="1"/>
  <c r="B41" i="1"/>
  <c r="F34" i="1"/>
  <c r="E34" i="1"/>
  <c r="C34" i="1"/>
  <c r="B34" i="1"/>
  <c r="H13" i="1"/>
  <c r="F22" i="1"/>
  <c r="C22" i="1"/>
  <c r="B22" i="1"/>
  <c r="E22" i="1"/>
  <c r="G28" i="1"/>
  <c r="D28" i="1"/>
  <c r="H22" i="1" l="1"/>
  <c r="H34" i="1"/>
  <c r="G22" i="1"/>
  <c r="G27" i="1" l="1"/>
  <c r="G29" i="1"/>
  <c r="G30" i="1"/>
  <c r="G31" i="1"/>
  <c r="G24" i="1" l="1"/>
  <c r="H31" i="1"/>
  <c r="D30" i="1"/>
  <c r="D24" i="1"/>
  <c r="H27" i="1"/>
  <c r="F41" i="1"/>
  <c r="E41" i="1"/>
  <c r="G13" i="1"/>
  <c r="G12" i="1"/>
  <c r="E25" i="1"/>
  <c r="E35" i="1" s="1"/>
  <c r="C25" i="1"/>
  <c r="B25" i="1"/>
  <c r="G23" i="1"/>
  <c r="D29" i="1"/>
  <c r="D31" i="1"/>
  <c r="D33" i="1"/>
  <c r="D27" i="1"/>
  <c r="D23" i="1"/>
  <c r="D22" i="1"/>
  <c r="D14" i="1"/>
  <c r="D16" i="1"/>
  <c r="D12" i="1"/>
  <c r="D10" i="1"/>
  <c r="D13" i="1"/>
  <c r="D34" i="1" l="1"/>
  <c r="B35" i="1"/>
  <c r="C35" i="1"/>
  <c r="G34" i="1"/>
  <c r="F25" i="1"/>
  <c r="H25" i="1" s="1"/>
  <c r="G9" i="1"/>
  <c r="D9" i="1"/>
  <c r="D25" i="1" l="1"/>
  <c r="G25" i="1"/>
  <c r="F35" i="1"/>
</calcChain>
</file>

<file path=xl/sharedStrings.xml><?xml version="1.0" encoding="utf-8"?>
<sst xmlns="http://schemas.openxmlformats.org/spreadsheetml/2006/main" count="56" uniqueCount="50">
  <si>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</si>
  <si>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</si>
  <si>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</si>
  <si>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</si>
  <si>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</si>
  <si>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</si>
  <si>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</si>
  <si>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</si>
  <si>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</si>
  <si>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</si>
  <si>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</si>
  <si>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</si>
  <si>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</si>
  <si>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</si>
  <si>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</si>
  <si>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</si>
  <si>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</si>
  <si>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</si>
  <si>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</si>
  <si>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</si>
  <si>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</si>
  <si>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</si>
  <si>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</si>
  <si>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</si>
  <si>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</si>
  <si>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</si>
  <si>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</si>
  <si>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</si>
  <si>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</si>
  <si>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</si>
  <si>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</si>
  <si>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</si>
  <si>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</si>
  <si>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</si>
  <si>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</si>
  <si>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</si>
  <si>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</si>
  <si>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</si>
  <si>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</si>
  <si>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</si>
  <si>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</si>
  <si>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Инициативные платежи</t>
  </si>
  <si>
    <t>Невыясненные поступления</t>
  </si>
  <si>
    <t>на 1 апреля 2024 года</t>
  </si>
  <si>
    <t xml:space="preserve"> об исполнении бюджета Осиновского муниципального образования за 1 квартал 2025 года в сравнении с 1 кварталом 2024 годом</t>
  </si>
  <si>
    <t>на 1 апреля 2025 года</t>
  </si>
  <si>
    <t>Темп роста, в %  (2025 г./ 2024 г.)</t>
  </si>
  <si>
    <t>Привлечение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</si>
  <si>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свыше 200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</si>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</sst>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8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4" fontId="14" fillId="0" borderId="1" xfId="0" applyNumberFormat="1" applyFont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1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Normal="100" zoomScaleSheetLayoutView="87" workbookViewId="0">
      <selection activeCell="F38" sqref="F38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ht="15.75" x14ac:dyDescent="0.25">
      <c r="G1" s="35" t="s">
        <v>39</v>
      </c>
      <c r="H1" s="35"/>
    </row>
    <row r="2" spans="1:8" ht="30.75" customHeight="1" x14ac:dyDescent="0.25">
      <c r="G2" s="19"/>
      <c r="H2" s="19"/>
    </row>
    <row r="3" spans="1:8" ht="26.25" customHeight="1" x14ac:dyDescent="0.25">
      <c r="A3" s="36" t="s">
        <v>23</v>
      </c>
      <c r="B3" s="36"/>
      <c r="C3" s="36"/>
      <c r="D3" s="36"/>
      <c r="E3" s="36"/>
      <c r="F3" s="36"/>
      <c r="G3" s="36"/>
      <c r="H3" s="36"/>
    </row>
    <row r="4" spans="1:8" ht="27" customHeight="1" x14ac:dyDescent="0.25">
      <c r="A4" s="43" t="s">
        <v>44</v>
      </c>
      <c r="B4" s="43"/>
      <c r="C4" s="43"/>
      <c r="D4" s="43"/>
      <c r="E4" s="43"/>
      <c r="F4" s="43"/>
      <c r="G4" s="43"/>
      <c r="H4" s="43"/>
    </row>
    <row r="5" spans="1:8" ht="17.25" customHeight="1" x14ac:dyDescent="0.25">
      <c r="A5" s="1"/>
      <c r="B5" s="1"/>
      <c r="C5" s="1"/>
      <c r="D5" s="2"/>
      <c r="E5" s="1"/>
      <c r="F5" s="1"/>
      <c r="G5" s="2"/>
      <c r="H5" s="2" t="s">
        <v>17</v>
      </c>
    </row>
    <row r="6" spans="1:8" ht="17.25" customHeight="1" x14ac:dyDescent="0.25">
      <c r="A6" s="44" t="s">
        <v>0</v>
      </c>
      <c r="B6" s="38" t="s">
        <v>43</v>
      </c>
      <c r="C6" s="39"/>
      <c r="D6" s="46"/>
      <c r="E6" s="47" t="s">
        <v>45</v>
      </c>
      <c r="F6" s="48"/>
      <c r="G6" s="49"/>
      <c r="H6" s="13"/>
    </row>
    <row r="7" spans="1:8" ht="59.25" customHeight="1" x14ac:dyDescent="0.25">
      <c r="A7" s="45"/>
      <c r="B7" s="14" t="s">
        <v>32</v>
      </c>
      <c r="C7" s="14" t="s">
        <v>33</v>
      </c>
      <c r="D7" s="14" t="s">
        <v>16</v>
      </c>
      <c r="E7" s="14" t="s">
        <v>34</v>
      </c>
      <c r="F7" s="14" t="s">
        <v>33</v>
      </c>
      <c r="G7" s="14" t="s">
        <v>16</v>
      </c>
      <c r="H7" s="15" t="s">
        <v>46</v>
      </c>
    </row>
    <row r="8" spans="1:8" x14ac:dyDescent="0.25">
      <c r="A8" s="38" t="s">
        <v>1</v>
      </c>
      <c r="B8" s="39"/>
      <c r="C8" s="39"/>
      <c r="D8" s="39"/>
      <c r="E8" s="39"/>
      <c r="F8" s="39"/>
      <c r="G8" s="39"/>
      <c r="H8" s="39"/>
    </row>
    <row r="9" spans="1:8" x14ac:dyDescent="0.25">
      <c r="A9" s="4" t="s">
        <v>2</v>
      </c>
      <c r="B9" s="5">
        <f>SUM(B10:B19)</f>
        <v>22019.7</v>
      </c>
      <c r="C9" s="5">
        <f>SUM(C10:C20)</f>
        <v>5922.2000000000007</v>
      </c>
      <c r="D9" s="20">
        <f>C9/B9*100</f>
        <v>26.895007652238679</v>
      </c>
      <c r="E9" s="10">
        <f>SUM(E10:E19)</f>
        <v>23028.100000000002</v>
      </c>
      <c r="F9" s="10">
        <f>SUM(F10:F21)</f>
        <v>11020.2</v>
      </c>
      <c r="G9" s="21">
        <f t="shared" ref="G9:G18" si="0">F9/E9*100</f>
        <v>47.855446172285163</v>
      </c>
      <c r="H9" s="29">
        <f t="shared" ref="H9:H20" si="1">SUM(F9/C9)*100</f>
        <v>186.08287460740939</v>
      </c>
    </row>
    <row r="10" spans="1:8" ht="30" x14ac:dyDescent="0.25">
      <c r="A10" s="22" t="s">
        <v>19</v>
      </c>
      <c r="B10" s="23">
        <v>6445.2</v>
      </c>
      <c r="C10" s="23">
        <v>974.4</v>
      </c>
      <c r="D10" s="24">
        <f t="shared" ref="D10:D22" si="2">C10/B10*100</f>
        <v>15.118227518153043</v>
      </c>
      <c r="E10" s="23">
        <v>9580</v>
      </c>
      <c r="F10" s="23">
        <v>907.2</v>
      </c>
      <c r="G10" s="24">
        <f t="shared" si="0"/>
        <v>9.4697286012526103</v>
      </c>
      <c r="H10" s="25">
        <f t="shared" si="1"/>
        <v>93.103448275862078</v>
      </c>
    </row>
    <row r="11" spans="1:8" ht="45" x14ac:dyDescent="0.25">
      <c r="A11" s="22" t="s">
        <v>40</v>
      </c>
      <c r="B11" s="23">
        <v>4090.4</v>
      </c>
      <c r="C11" s="23">
        <v>1131.0999999999999</v>
      </c>
      <c r="D11" s="24">
        <f t="shared" si="2"/>
        <v>27.652552317621748</v>
      </c>
      <c r="E11" s="23">
        <v>4636.7</v>
      </c>
      <c r="F11" s="23">
        <v>1176.4000000000001</v>
      </c>
      <c r="G11" s="24">
        <f t="shared" si="0"/>
        <v>25.371492656415125</v>
      </c>
      <c r="H11" s="25">
        <f t="shared" si="1"/>
        <v>104.00495093272038</v>
      </c>
    </row>
    <row r="12" spans="1:8" x14ac:dyDescent="0.25">
      <c r="A12" s="22" t="s">
        <v>29</v>
      </c>
      <c r="B12" s="23">
        <v>6854.3</v>
      </c>
      <c r="C12" s="23">
        <v>3471</v>
      </c>
      <c r="D12" s="24">
        <f>C12/B12*100</f>
        <v>50.639744394030032</v>
      </c>
      <c r="E12" s="23">
        <v>5400</v>
      </c>
      <c r="F12" s="23">
        <v>7742.3</v>
      </c>
      <c r="G12" s="24">
        <f t="shared" si="0"/>
        <v>143.37592592592594</v>
      </c>
      <c r="H12" s="25" t="s">
        <v>48</v>
      </c>
    </row>
    <row r="13" spans="1:8" x14ac:dyDescent="0.25">
      <c r="A13" s="22" t="s">
        <v>27</v>
      </c>
      <c r="B13" s="23">
        <v>2718</v>
      </c>
      <c r="C13" s="23">
        <v>320.8</v>
      </c>
      <c r="D13" s="24">
        <f t="shared" si="2"/>
        <v>11.802796173657102</v>
      </c>
      <c r="E13" s="23">
        <v>2687.4</v>
      </c>
      <c r="F13" s="23">
        <v>482.4</v>
      </c>
      <c r="G13" s="24">
        <f t="shared" si="0"/>
        <v>17.950435365036839</v>
      </c>
      <c r="H13" s="25">
        <f t="shared" si="1"/>
        <v>150.37406483790522</v>
      </c>
    </row>
    <row r="14" spans="1:8" x14ac:dyDescent="0.25">
      <c r="A14" s="22" t="s">
        <v>28</v>
      </c>
      <c r="B14" s="23">
        <v>10</v>
      </c>
      <c r="C14" s="23">
        <v>2</v>
      </c>
      <c r="D14" s="24">
        <f>C14/B14*100</f>
        <v>20</v>
      </c>
      <c r="E14" s="23">
        <v>10</v>
      </c>
      <c r="F14" s="23">
        <v>6.9</v>
      </c>
      <c r="G14" s="24">
        <f t="shared" si="0"/>
        <v>69</v>
      </c>
      <c r="H14" s="25" t="s">
        <v>48</v>
      </c>
    </row>
    <row r="15" spans="1:8" ht="30" x14ac:dyDescent="0.25">
      <c r="A15" s="22" t="s">
        <v>25</v>
      </c>
      <c r="B15" s="23"/>
      <c r="C15" s="23">
        <v>4</v>
      </c>
      <c r="D15" s="24"/>
      <c r="E15" s="23"/>
      <c r="F15" s="23">
        <v>13.5</v>
      </c>
      <c r="G15" s="24"/>
      <c r="H15" s="25" t="s">
        <v>48</v>
      </c>
    </row>
    <row r="16" spans="1:8" ht="45" customHeight="1" x14ac:dyDescent="0.25">
      <c r="A16" s="22" t="s">
        <v>3</v>
      </c>
      <c r="B16" s="23">
        <v>165.1</v>
      </c>
      <c r="C16" s="23">
        <v>16.8</v>
      </c>
      <c r="D16" s="24">
        <f t="shared" si="2"/>
        <v>10.175651120533011</v>
      </c>
      <c r="E16" s="23">
        <v>104.7</v>
      </c>
      <c r="F16" s="23">
        <v>13</v>
      </c>
      <c r="G16" s="24">
        <f t="shared" si="0"/>
        <v>12.416427889207258</v>
      </c>
      <c r="H16" s="25">
        <f t="shared" si="1"/>
        <v>77.38095238095238</v>
      </c>
    </row>
    <row r="17" spans="1:8" ht="29.25" hidden="1" customHeight="1" x14ac:dyDescent="0.25">
      <c r="A17" s="22" t="s">
        <v>25</v>
      </c>
      <c r="B17" s="23"/>
      <c r="C17" s="23"/>
      <c r="D17" s="24"/>
      <c r="E17" s="23"/>
      <c r="F17" s="23"/>
      <c r="G17" s="24" t="e">
        <f t="shared" si="0"/>
        <v>#DIV/0!</v>
      </c>
      <c r="H17" s="25" t="e">
        <f t="shared" si="1"/>
        <v>#DIV/0!</v>
      </c>
    </row>
    <row r="18" spans="1:8" ht="30" customHeight="1" x14ac:dyDescent="0.25">
      <c r="A18" s="22" t="s">
        <v>4</v>
      </c>
      <c r="B18" s="23">
        <v>500</v>
      </c>
      <c r="C18" s="23"/>
      <c r="D18" s="24"/>
      <c r="E18" s="23">
        <v>609.29999999999995</v>
      </c>
      <c r="F18" s="23">
        <v>677</v>
      </c>
      <c r="G18" s="24">
        <f t="shared" si="0"/>
        <v>111.11111111111111</v>
      </c>
      <c r="H18" s="25"/>
    </row>
    <row r="19" spans="1:8" x14ac:dyDescent="0.25">
      <c r="A19" s="22" t="s">
        <v>41</v>
      </c>
      <c r="B19" s="23">
        <v>1236.7</v>
      </c>
      <c r="C19" s="23"/>
      <c r="D19" s="24"/>
      <c r="E19" s="23"/>
      <c r="F19" s="23"/>
      <c r="G19" s="24"/>
      <c r="H19" s="25"/>
    </row>
    <row r="20" spans="1:8" x14ac:dyDescent="0.25">
      <c r="A20" s="22" t="s">
        <v>42</v>
      </c>
      <c r="B20" s="23"/>
      <c r="C20" s="23">
        <v>2.1</v>
      </c>
      <c r="D20" s="24"/>
      <c r="E20" s="23"/>
      <c r="F20" s="23"/>
      <c r="G20" s="24"/>
      <c r="H20" s="25">
        <f t="shared" si="1"/>
        <v>0</v>
      </c>
    </row>
    <row r="21" spans="1:8" x14ac:dyDescent="0.25">
      <c r="A21" s="22" t="s">
        <v>49</v>
      </c>
      <c r="B21" s="23"/>
      <c r="C21" s="23"/>
      <c r="D21" s="24"/>
      <c r="E21" s="23"/>
      <c r="F21" s="23">
        <v>1.5</v>
      </c>
      <c r="G21" s="24"/>
      <c r="H21" s="25"/>
    </row>
    <row r="22" spans="1:8" x14ac:dyDescent="0.25">
      <c r="A22" s="26" t="s">
        <v>5</v>
      </c>
      <c r="B22" s="27">
        <f>B23</f>
        <v>12691.4</v>
      </c>
      <c r="C22" s="27">
        <f>C23</f>
        <v>399.9</v>
      </c>
      <c r="D22" s="28">
        <f t="shared" si="2"/>
        <v>3.1509526135808499</v>
      </c>
      <c r="E22" s="27">
        <f>E23</f>
        <v>12807</v>
      </c>
      <c r="F22" s="27">
        <f>F23</f>
        <v>130.6</v>
      </c>
      <c r="G22" s="28">
        <f t="shared" ref="G22" si="3">F22/E22*100</f>
        <v>1.0197548215819474</v>
      </c>
      <c r="H22" s="29">
        <f t="shared" ref="H22:H24" si="4">SUM(F22/C22)*100</f>
        <v>32.658164541135278</v>
      </c>
    </row>
    <row r="23" spans="1:8" ht="30" customHeight="1" x14ac:dyDescent="0.25">
      <c r="A23" s="22" t="s">
        <v>20</v>
      </c>
      <c r="B23" s="23">
        <v>12691.4</v>
      </c>
      <c r="C23" s="23">
        <v>399.9</v>
      </c>
      <c r="D23" s="24">
        <f>C23/B23*100</f>
        <v>3.1509526135808499</v>
      </c>
      <c r="E23" s="23">
        <v>12807</v>
      </c>
      <c r="F23" s="23">
        <v>130.6</v>
      </c>
      <c r="G23" s="24">
        <f t="shared" ref="G23:G25" si="5">F23/E23*100</f>
        <v>1.0197548215819474</v>
      </c>
      <c r="H23" s="29">
        <f t="shared" si="4"/>
        <v>32.658164541135278</v>
      </c>
    </row>
    <row r="24" spans="1:8" ht="19.5" hidden="1" customHeight="1" x14ac:dyDescent="0.25">
      <c r="A24" s="22" t="s">
        <v>22</v>
      </c>
      <c r="B24" s="23"/>
      <c r="C24" s="23"/>
      <c r="D24" s="24" t="e">
        <f>C24/B24*100</f>
        <v>#DIV/0!</v>
      </c>
      <c r="E24" s="23"/>
      <c r="F24" s="23"/>
      <c r="G24" s="24" t="e">
        <f t="shared" si="5"/>
        <v>#DIV/0!</v>
      </c>
      <c r="H24" s="29" t="e">
        <f t="shared" si="4"/>
        <v>#DIV/0!</v>
      </c>
    </row>
    <row r="25" spans="1:8" x14ac:dyDescent="0.25">
      <c r="A25" s="26" t="s">
        <v>6</v>
      </c>
      <c r="B25" s="27">
        <f>B9+B22</f>
        <v>34711.1</v>
      </c>
      <c r="C25" s="27">
        <f>C9+C22</f>
        <v>6322.1</v>
      </c>
      <c r="D25" s="28">
        <f>C25/B25*100</f>
        <v>18.213482142599918</v>
      </c>
      <c r="E25" s="27">
        <f>E9+E22</f>
        <v>35835.100000000006</v>
      </c>
      <c r="F25" s="27">
        <f>F9+F22</f>
        <v>11150.800000000001</v>
      </c>
      <c r="G25" s="28">
        <f t="shared" si="5"/>
        <v>31.116977488551722</v>
      </c>
      <c r="H25" s="29">
        <f>SUM(F25/C25)*100</f>
        <v>176.37810221287231</v>
      </c>
    </row>
    <row r="26" spans="1:8" x14ac:dyDescent="0.25">
      <c r="A26" s="40" t="s">
        <v>7</v>
      </c>
      <c r="B26" s="41"/>
      <c r="C26" s="41"/>
      <c r="D26" s="41"/>
      <c r="E26" s="41"/>
      <c r="F26" s="41"/>
      <c r="G26" s="41"/>
      <c r="H26" s="42"/>
    </row>
    <row r="27" spans="1:8" ht="18.75" customHeight="1" x14ac:dyDescent="0.25">
      <c r="A27" s="22" t="s">
        <v>8</v>
      </c>
      <c r="B27" s="23">
        <v>11626.8</v>
      </c>
      <c r="C27" s="23">
        <v>2686.4</v>
      </c>
      <c r="D27" s="24">
        <f t="shared" ref="D27:D33" si="6">C27/B27*100</f>
        <v>23.105239618811712</v>
      </c>
      <c r="E27" s="23">
        <v>15696.6</v>
      </c>
      <c r="F27" s="23">
        <v>1733.1</v>
      </c>
      <c r="G27" s="30">
        <f>F27/E27*100</f>
        <v>11.04124460074156</v>
      </c>
      <c r="H27" s="25">
        <f t="shared" ref="H27:H31" si="7">SUM(F27/C27)*100</f>
        <v>64.51384752829064</v>
      </c>
    </row>
    <row r="28" spans="1:8" ht="18.75" customHeight="1" x14ac:dyDescent="0.25">
      <c r="A28" s="22" t="s">
        <v>31</v>
      </c>
      <c r="B28" s="23">
        <v>347</v>
      </c>
      <c r="C28" s="31">
        <v>60</v>
      </c>
      <c r="D28" s="24">
        <f t="shared" si="6"/>
        <v>17.291066282420751</v>
      </c>
      <c r="E28" s="23">
        <v>411.6</v>
      </c>
      <c r="F28" s="31">
        <v>68.2</v>
      </c>
      <c r="G28" s="30">
        <f>F28/E28*100</f>
        <v>16.569484936831874</v>
      </c>
      <c r="H28" s="25">
        <f t="shared" si="7"/>
        <v>113.66666666666667</v>
      </c>
    </row>
    <row r="29" spans="1:8" x14ac:dyDescent="0.25">
      <c r="A29" s="22" t="s">
        <v>9</v>
      </c>
      <c r="B29" s="23">
        <v>16330.4</v>
      </c>
      <c r="C29" s="23">
        <v>336.3</v>
      </c>
      <c r="D29" s="24">
        <f t="shared" si="6"/>
        <v>2.0593494341840985</v>
      </c>
      <c r="E29" s="23">
        <v>19793.099999999999</v>
      </c>
      <c r="F29" s="23"/>
      <c r="G29" s="30">
        <f t="shared" ref="G29:G31" si="8">F29/E29*100</f>
        <v>0</v>
      </c>
      <c r="H29" s="25">
        <f t="shared" si="7"/>
        <v>0</v>
      </c>
    </row>
    <row r="30" spans="1:8" x14ac:dyDescent="0.25">
      <c r="A30" s="22" t="s">
        <v>10</v>
      </c>
      <c r="B30" s="23">
        <v>7018.5</v>
      </c>
      <c r="C30" s="23">
        <v>32.200000000000003</v>
      </c>
      <c r="D30" s="24">
        <f t="shared" si="6"/>
        <v>0.45878749020445964</v>
      </c>
      <c r="E30" s="23">
        <v>2630</v>
      </c>
      <c r="F30" s="23">
        <v>20.6</v>
      </c>
      <c r="G30" s="30">
        <f t="shared" si="8"/>
        <v>0.78326996197718646</v>
      </c>
      <c r="H30" s="25">
        <f t="shared" si="7"/>
        <v>63.975155279503106</v>
      </c>
    </row>
    <row r="31" spans="1:8" x14ac:dyDescent="0.25">
      <c r="A31" s="22" t="s">
        <v>11</v>
      </c>
      <c r="B31" s="23">
        <v>209.7</v>
      </c>
      <c r="C31" s="23">
        <v>20.9</v>
      </c>
      <c r="D31" s="24">
        <f t="shared" si="6"/>
        <v>9.9666189794945161</v>
      </c>
      <c r="E31" s="23">
        <v>209.7</v>
      </c>
      <c r="F31" s="23">
        <v>31.4</v>
      </c>
      <c r="G31" s="30">
        <f t="shared" si="8"/>
        <v>14.97377205531712</v>
      </c>
      <c r="H31" s="25">
        <f t="shared" si="7"/>
        <v>150.23923444976077</v>
      </c>
    </row>
    <row r="32" spans="1:8" hidden="1" x14ac:dyDescent="0.25">
      <c r="A32" s="22" t="s">
        <v>12</v>
      </c>
      <c r="B32" s="23"/>
      <c r="C32" s="23"/>
      <c r="D32" s="24"/>
      <c r="E32" s="23"/>
      <c r="F32" s="23"/>
      <c r="G32" s="30"/>
      <c r="H32" s="25"/>
    </row>
    <row r="33" spans="1:8" ht="30" hidden="1" x14ac:dyDescent="0.25">
      <c r="A33" s="22" t="s">
        <v>13</v>
      </c>
      <c r="B33" s="23"/>
      <c r="C33" s="23"/>
      <c r="D33" s="24" t="e">
        <f t="shared" si="6"/>
        <v>#DIV/0!</v>
      </c>
      <c r="E33" s="23"/>
      <c r="F33" s="23"/>
      <c r="G33" s="30">
        <v>0</v>
      </c>
      <c r="H33" s="25">
        <v>0</v>
      </c>
    </row>
    <row r="34" spans="1:8" x14ac:dyDescent="0.25">
      <c r="A34" s="26" t="s">
        <v>6</v>
      </c>
      <c r="B34" s="27">
        <f>B27+B28+B29+B30+B31+B33+B32</f>
        <v>35532.399999999994</v>
      </c>
      <c r="C34" s="27">
        <f>C27+C28+C29+C30+C31+C33+C32</f>
        <v>3135.8</v>
      </c>
      <c r="D34" s="28">
        <f>C34/B34*100</f>
        <v>8.8251849016672121</v>
      </c>
      <c r="E34" s="27">
        <f>E27+E28+E29+E30+E31+E33+E32</f>
        <v>38741</v>
      </c>
      <c r="F34" s="27">
        <f>F27+F28+F29+F30+F31+F33+F32</f>
        <v>1853.3</v>
      </c>
      <c r="G34" s="32">
        <f>F34/E34*100</f>
        <v>4.7838207583696857</v>
      </c>
      <c r="H34" s="29">
        <f>SUM(F34/C34)*100</f>
        <v>59.101345749091138</v>
      </c>
    </row>
    <row r="35" spans="1:8" ht="30" x14ac:dyDescent="0.25">
      <c r="A35" s="22" t="s">
        <v>18</v>
      </c>
      <c r="B35" s="23">
        <f>B25-B34</f>
        <v>-821.29999999999563</v>
      </c>
      <c r="C35" s="23">
        <f>C25-C34</f>
        <v>3186.3</v>
      </c>
      <c r="D35" s="30"/>
      <c r="E35" s="23">
        <f>E25-E34</f>
        <v>-2905.8999999999942</v>
      </c>
      <c r="F35" s="23">
        <f>F25-F34</f>
        <v>9297.5000000000018</v>
      </c>
      <c r="G35" s="30"/>
      <c r="H35" s="33"/>
    </row>
    <row r="36" spans="1:8" x14ac:dyDescent="0.25">
      <c r="A36" s="40" t="s">
        <v>14</v>
      </c>
      <c r="B36" s="41"/>
      <c r="C36" s="41"/>
      <c r="D36" s="41"/>
      <c r="E36" s="41"/>
      <c r="F36" s="41"/>
      <c r="G36" s="41"/>
      <c r="H36" s="42"/>
    </row>
    <row r="37" spans="1:8" ht="29.25" customHeight="1" x14ac:dyDescent="0.25">
      <c r="A37" s="6" t="s">
        <v>26</v>
      </c>
      <c r="B37" s="3">
        <v>0</v>
      </c>
      <c r="C37" s="3">
        <v>0</v>
      </c>
      <c r="D37" s="3"/>
      <c r="E37" s="3">
        <v>0</v>
      </c>
      <c r="F37" s="3"/>
      <c r="G37" s="11"/>
      <c r="H37" s="9"/>
    </row>
    <row r="38" spans="1:8" ht="60" x14ac:dyDescent="0.25">
      <c r="A38" s="12" t="s">
        <v>47</v>
      </c>
      <c r="B38" s="3">
        <v>0</v>
      </c>
      <c r="C38" s="3"/>
      <c r="D38" s="3"/>
      <c r="E38" s="3">
        <v>0</v>
      </c>
      <c r="F38" s="3"/>
      <c r="G38" s="11"/>
      <c r="H38" s="9"/>
    </row>
    <row r="39" spans="1:8" ht="75.75" customHeight="1" x14ac:dyDescent="0.25">
      <c r="A39" s="12" t="s">
        <v>30</v>
      </c>
      <c r="B39" s="3">
        <v>0</v>
      </c>
      <c r="C39" s="3"/>
      <c r="D39" s="3"/>
      <c r="E39" s="3">
        <v>0</v>
      </c>
      <c r="F39" s="3"/>
      <c r="G39" s="11"/>
      <c r="H39" s="9"/>
    </row>
    <row r="40" spans="1:8" ht="33" customHeight="1" x14ac:dyDescent="0.25">
      <c r="A40" s="6" t="s">
        <v>15</v>
      </c>
      <c r="B40" s="3">
        <v>821.3</v>
      </c>
      <c r="C40" s="3">
        <v>-3186.3</v>
      </c>
      <c r="D40" s="3"/>
      <c r="E40" s="23">
        <v>2905.9</v>
      </c>
      <c r="F40" s="23">
        <v>-9297.5</v>
      </c>
      <c r="G40" s="11"/>
      <c r="H40" s="9"/>
    </row>
    <row r="41" spans="1:8" ht="28.5" x14ac:dyDescent="0.25">
      <c r="A41" s="4" t="s">
        <v>35</v>
      </c>
      <c r="B41" s="10">
        <f>SUM(B37:B40)</f>
        <v>821.3</v>
      </c>
      <c r="C41" s="10">
        <f>SUM(C37:C40)</f>
        <v>-3186.3</v>
      </c>
      <c r="D41" s="5"/>
      <c r="E41" s="10">
        <f>SUM(E37:E40)</f>
        <v>2905.9</v>
      </c>
      <c r="F41" s="10">
        <f>SUM(F37:F40)</f>
        <v>-9297.5</v>
      </c>
      <c r="G41" s="10"/>
      <c r="H41" s="9"/>
    </row>
    <row r="42" spans="1:8" x14ac:dyDescent="0.25">
      <c r="A42" s="7"/>
      <c r="B42" s="8"/>
      <c r="C42" s="8"/>
      <c r="D42" s="8"/>
      <c r="E42" s="8"/>
      <c r="F42" s="8"/>
      <c r="G42" s="8"/>
    </row>
    <row r="43" spans="1:8" ht="15.75" x14ac:dyDescent="0.25">
      <c r="A43" s="16" t="s">
        <v>36</v>
      </c>
      <c r="B43" s="17"/>
      <c r="C43" s="17"/>
      <c r="D43" s="17"/>
      <c r="E43" s="17"/>
      <c r="F43" s="17"/>
      <c r="G43" s="17"/>
      <c r="H43" s="18"/>
    </row>
    <row r="44" spans="1:8" ht="15.75" x14ac:dyDescent="0.25">
      <c r="A44" s="50" t="s">
        <v>38</v>
      </c>
      <c r="B44" s="50"/>
      <c r="C44" s="37"/>
      <c r="D44" s="37"/>
      <c r="E44" s="18" t="s">
        <v>24</v>
      </c>
      <c r="F44" s="37"/>
      <c r="G44" s="37"/>
      <c r="H44" s="37"/>
    </row>
    <row r="45" spans="1:8" ht="15.75" x14ac:dyDescent="0.25">
      <c r="A45" s="18" t="s">
        <v>37</v>
      </c>
      <c r="B45" s="18"/>
      <c r="C45" s="18"/>
      <c r="D45" s="18"/>
      <c r="E45" s="18"/>
      <c r="F45" s="34" t="s">
        <v>21</v>
      </c>
      <c r="G45" s="34"/>
      <c r="H45" s="34"/>
    </row>
  </sheetData>
  <mergeCells count="13">
    <mergeCell ref="F45:H45"/>
    <mergeCell ref="G1:H1"/>
    <mergeCell ref="A3:H3"/>
    <mergeCell ref="C44:D44"/>
    <mergeCell ref="F44:H44"/>
    <mergeCell ref="A8:H8"/>
    <mergeCell ref="A26:H26"/>
    <mergeCell ref="A36:H36"/>
    <mergeCell ref="A4:H4"/>
    <mergeCell ref="A6:A7"/>
    <mergeCell ref="B6:D6"/>
    <mergeCell ref="E6:G6"/>
    <mergeCell ref="A44:B44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  <rowBreaks count="1" manualBreakCount="1">
    <brk id="4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Задорожная Ю</cp:lastModifiedBy>
  <cp:lastPrinted>2021-04-16T05:48:25Z</cp:lastPrinted>
  <dcterms:created xsi:type="dcterms:W3CDTF">2016-03-17T11:05:02Z</dcterms:created>
  <dcterms:modified xsi:type="dcterms:W3CDTF">2025-04-15T10:44:58Z</dcterms:modified>
</cp:coreProperties>
</file>