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Лист1!$A$1:$H$43</definedName>
  </definedNames>
  <calcPr calcId="145621"/>
</workbook>
</file>

<file path=xl/calcChain.xml><?xml version="1.0" encoding="utf-8"?>
<calcChain xmlns="http://schemas.openxmlformats.org/spreadsheetml/2006/main">
  <c r="G18" i="1" l="1"/>
  <c r="D17" i="1"/>
  <c r="H21" i="1" l="1"/>
  <c r="H22" i="1"/>
  <c r="H13" i="1"/>
  <c r="H14" i="1"/>
  <c r="H15" i="1"/>
  <c r="H19" i="1"/>
  <c r="H20" i="1"/>
  <c r="H9" i="1"/>
  <c r="H10" i="1"/>
  <c r="H11" i="1"/>
  <c r="H28" i="1" l="1"/>
  <c r="H29" i="1"/>
  <c r="H30" i="1"/>
  <c r="H31" i="1"/>
  <c r="H32" i="1"/>
  <c r="H25" i="1"/>
  <c r="H26" i="1"/>
  <c r="C9" i="1" l="1"/>
  <c r="H12" i="1" l="1"/>
  <c r="G10" i="1"/>
  <c r="F9" i="1" l="1"/>
  <c r="D11" i="1" l="1"/>
  <c r="H27" i="1"/>
  <c r="B9" i="1"/>
  <c r="G11" i="1"/>
  <c r="E9" i="1"/>
  <c r="G9" i="1" s="1"/>
  <c r="C39" i="1"/>
  <c r="B39" i="1"/>
  <c r="F32" i="1"/>
  <c r="E32" i="1"/>
  <c r="C32" i="1"/>
  <c r="B32" i="1"/>
  <c r="F20" i="1"/>
  <c r="C20" i="1"/>
  <c r="B20" i="1"/>
  <c r="E20" i="1"/>
  <c r="G26" i="1"/>
  <c r="D26" i="1"/>
  <c r="G20" i="1" l="1"/>
  <c r="G25" i="1" l="1"/>
  <c r="G27" i="1"/>
  <c r="G28" i="1"/>
  <c r="G29" i="1"/>
  <c r="G22" i="1" l="1"/>
  <c r="D28" i="1"/>
  <c r="D22" i="1"/>
  <c r="F39" i="1"/>
  <c r="E39" i="1"/>
  <c r="G15" i="1"/>
  <c r="G14" i="1"/>
  <c r="G13" i="1"/>
  <c r="G12" i="1"/>
  <c r="E23" i="1"/>
  <c r="E33" i="1" s="1"/>
  <c r="C23" i="1"/>
  <c r="B23" i="1"/>
  <c r="G21" i="1"/>
  <c r="D27" i="1"/>
  <c r="D29" i="1"/>
  <c r="D31" i="1"/>
  <c r="D25" i="1"/>
  <c r="D21" i="1"/>
  <c r="D20" i="1"/>
  <c r="D14" i="1"/>
  <c r="D15" i="1"/>
  <c r="D12" i="1"/>
  <c r="D10" i="1"/>
  <c r="D13" i="1"/>
  <c r="D32" i="1" l="1"/>
  <c r="B33" i="1"/>
  <c r="C33" i="1"/>
  <c r="G32" i="1"/>
  <c r="F23" i="1"/>
  <c r="H23" i="1" s="1"/>
  <c r="D9" i="1"/>
  <c r="D23" i="1" l="1"/>
  <c r="G23" i="1"/>
  <c r="F33" i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<sst xmlns="http://schemas.openxmlformats.org/spreadsheetml/2006/main" count="51" uniqueCount="48">
  <si>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</si>
  <si>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</si>
  <si>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</si>
  <si>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</si>
  <si>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</si>
  <si>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</si>
  <si>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</si>
  <si>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</si>
  <si>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</si>
  <si>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</si>
  <si>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</si>
  <si>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</si>
  <si>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</si>
  <si>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</si>
  <si>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</si>
  <si>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</si>
  <si>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</si>
  <si>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</si>
  <si>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</si>
  <si>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</si>
  <si>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</si>
  <si>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</si>
  <si>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</si>
  <si>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</si>
  <si>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</si>
  <si>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</si>
  <si>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</si>
  <si>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</si>
  <si>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</si>
  <si>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</si>
  <si>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</si>
  <si>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</si>
  <si>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</si>
  <si>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</si>
  <si>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</si>
  <si>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</si>
  <si>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</si>
  <si>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</si>
  <si>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</si>
  <si>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</si>
  <si>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</si>
  <si>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</si>
  <si>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</si>
  <si>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Невыясненные поступления</t>
  </si>
  <si>
    <t>Темп роста, в %  (2024 г./ 2024 г.)</t>
  </si>
  <si>
    <t xml:space="preserve"> об исполнении бюджета Осиновского муниципального образования за 9 месяцев  2024 года в сравнении с 9 месяцами  2023 годом</t>
  </si>
  <si>
    <t>на 1 октября 2023 года</t>
  </si>
  <si>
    <t>на 1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</si>
</sst>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1" fillId="0" borderId="0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29" zoomScaleNormal="100" zoomScaleSheetLayoutView="87" workbookViewId="0">
      <selection activeCell="H32" sqref="H32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40" t="s">
        <v>40</v>
      </c>
      <c r="H1" s="40"/>
    </row>
    <row r="2" spans="1:8" ht="30.75" customHeight="1" x14ac:dyDescent="0.25">
      <c r="G2" s="19"/>
      <c r="H2" s="19"/>
    </row>
    <row r="3" spans="1:8" ht="26.25" customHeight="1" x14ac:dyDescent="0.25">
      <c r="A3" s="41" t="s">
        <v>23</v>
      </c>
      <c r="B3" s="41"/>
      <c r="C3" s="41"/>
      <c r="D3" s="41"/>
      <c r="E3" s="41"/>
      <c r="F3" s="41"/>
      <c r="G3" s="41"/>
      <c r="H3" s="41"/>
    </row>
    <row r="4" spans="1:8" ht="27" customHeight="1" x14ac:dyDescent="0.25">
      <c r="A4" s="41" t="s">
        <v>45</v>
      </c>
      <c r="B4" s="41"/>
      <c r="C4" s="41"/>
      <c r="D4" s="41"/>
      <c r="E4" s="41"/>
      <c r="F4" s="41"/>
      <c r="G4" s="41"/>
      <c r="H4" s="41"/>
    </row>
    <row r="5" spans="1:8" ht="17.25" customHeight="1" x14ac:dyDescent="0.25">
      <c r="A5" s="1"/>
      <c r="B5" s="1"/>
      <c r="C5" s="1"/>
      <c r="D5" s="2"/>
      <c r="E5" s="1"/>
      <c r="F5" s="1"/>
      <c r="G5" s="2"/>
      <c r="H5" s="2" t="s">
        <v>17</v>
      </c>
    </row>
    <row r="6" spans="1:8" ht="17.25" customHeight="1" x14ac:dyDescent="0.25">
      <c r="A6" s="49" t="s">
        <v>0</v>
      </c>
      <c r="B6" s="55" t="s">
        <v>46</v>
      </c>
      <c r="C6" s="56"/>
      <c r="D6" s="57"/>
      <c r="E6" s="51" t="s">
        <v>47</v>
      </c>
      <c r="F6" s="52"/>
      <c r="G6" s="53"/>
      <c r="H6" s="13"/>
    </row>
    <row r="7" spans="1:8" ht="59.25" customHeight="1" x14ac:dyDescent="0.25">
      <c r="A7" s="50"/>
      <c r="B7" s="14" t="s">
        <v>33</v>
      </c>
      <c r="C7" s="14" t="s">
        <v>34</v>
      </c>
      <c r="D7" s="14" t="s">
        <v>16</v>
      </c>
      <c r="E7" s="14" t="s">
        <v>35</v>
      </c>
      <c r="F7" s="14" t="s">
        <v>34</v>
      </c>
      <c r="G7" s="14" t="s">
        <v>16</v>
      </c>
      <c r="H7" s="15" t="s">
        <v>44</v>
      </c>
    </row>
    <row r="8" spans="1:8" x14ac:dyDescent="0.25">
      <c r="A8" s="43" t="s">
        <v>1</v>
      </c>
      <c r="B8" s="44"/>
      <c r="C8" s="44"/>
      <c r="D8" s="44"/>
      <c r="E8" s="44"/>
      <c r="F8" s="44"/>
      <c r="G8" s="44"/>
      <c r="H8" s="44"/>
    </row>
    <row r="9" spans="1:8" x14ac:dyDescent="0.25">
      <c r="A9" s="4" t="s">
        <v>2</v>
      </c>
      <c r="B9" s="5">
        <f>SUM(B10:B18)</f>
        <v>19856.2</v>
      </c>
      <c r="C9" s="5">
        <f>SUM(C10:C19)</f>
        <v>19674.699999999997</v>
      </c>
      <c r="D9" s="22">
        <f>C9/B9*100</f>
        <v>99.085927821033209</v>
      </c>
      <c r="E9" s="10">
        <f>SUM(E10:E18)</f>
        <v>22271.499999999996</v>
      </c>
      <c r="F9" s="10">
        <f>SUM(F10:F19)</f>
        <v>16432.900000000005</v>
      </c>
      <c r="G9" s="24">
        <f>F9/E9*100</f>
        <v>73.784433019778675</v>
      </c>
      <c r="H9" s="27">
        <f t="shared" ref="H9:H11" si="0">SUM(F9/C9)*100</f>
        <v>83.523001621371648</v>
      </c>
    </row>
    <row r="10" spans="1:8" ht="30" x14ac:dyDescent="0.25">
      <c r="A10" s="6" t="s">
        <v>19</v>
      </c>
      <c r="B10" s="3">
        <v>4061</v>
      </c>
      <c r="C10" s="3">
        <v>5106.2</v>
      </c>
      <c r="D10" s="23">
        <f t="shared" ref="D10:D20" si="1">C10/B10*100</f>
        <v>125.73750307805958</v>
      </c>
      <c r="E10" s="3">
        <v>7373.7</v>
      </c>
      <c r="F10" s="3">
        <v>7065.8</v>
      </c>
      <c r="G10" s="25">
        <f t="shared" ref="G10:G18" si="2">F10/E10*100</f>
        <v>95.824348698753681</v>
      </c>
      <c r="H10" s="26">
        <f t="shared" si="0"/>
        <v>138.37687517136033</v>
      </c>
    </row>
    <row r="11" spans="1:8" ht="45" x14ac:dyDescent="0.25">
      <c r="A11" s="6" t="s">
        <v>41</v>
      </c>
      <c r="B11" s="3">
        <v>3864.3</v>
      </c>
      <c r="C11" s="3">
        <v>3254.1</v>
      </c>
      <c r="D11" s="23">
        <f t="shared" si="1"/>
        <v>84.209300520145945</v>
      </c>
      <c r="E11" s="3">
        <v>4490.3999999999996</v>
      </c>
      <c r="F11" s="3">
        <v>3180.4</v>
      </c>
      <c r="G11" s="25">
        <f t="shared" si="2"/>
        <v>70.826652414038847</v>
      </c>
      <c r="H11" s="26">
        <f t="shared" si="0"/>
        <v>97.735164868934575</v>
      </c>
    </row>
    <row r="12" spans="1:8" x14ac:dyDescent="0.25">
      <c r="A12" s="6" t="s">
        <v>29</v>
      </c>
      <c r="B12" s="3">
        <v>7481.9</v>
      </c>
      <c r="C12" s="3">
        <v>9031.7999999999993</v>
      </c>
      <c r="D12" s="23">
        <f>C12/B12*100</f>
        <v>120.71532632085433</v>
      </c>
      <c r="E12" s="3">
        <v>6854.3</v>
      </c>
      <c r="F12" s="3">
        <v>5001.8</v>
      </c>
      <c r="G12" s="25">
        <f t="shared" si="2"/>
        <v>72.973170126781724</v>
      </c>
      <c r="H12" s="26">
        <f t="shared" ref="H12:H22" si="3">SUM(F12/C12)*100</f>
        <v>55.379879979627546</v>
      </c>
    </row>
    <row r="13" spans="1:8" x14ac:dyDescent="0.25">
      <c r="A13" s="6" t="s">
        <v>27</v>
      </c>
      <c r="B13" s="3">
        <v>2824</v>
      </c>
      <c r="C13" s="3">
        <v>654.29999999999995</v>
      </c>
      <c r="D13" s="23">
        <f t="shared" si="1"/>
        <v>23.169263456090651</v>
      </c>
      <c r="E13" s="3">
        <v>2718</v>
      </c>
      <c r="F13" s="3">
        <v>907.7</v>
      </c>
      <c r="G13" s="25">
        <f t="shared" si="2"/>
        <v>33.395879323031643</v>
      </c>
      <c r="H13" s="26">
        <f t="shared" si="3"/>
        <v>138.72841204340517</v>
      </c>
    </row>
    <row r="14" spans="1:8" x14ac:dyDescent="0.25">
      <c r="A14" s="6" t="s">
        <v>28</v>
      </c>
      <c r="B14" s="3">
        <v>20</v>
      </c>
      <c r="C14" s="3">
        <v>9.8000000000000007</v>
      </c>
      <c r="D14" s="23">
        <f>C14/B14*100</f>
        <v>49.000000000000007</v>
      </c>
      <c r="E14" s="3">
        <v>10</v>
      </c>
      <c r="F14" s="3">
        <v>6.2</v>
      </c>
      <c r="G14" s="25">
        <f t="shared" si="2"/>
        <v>62</v>
      </c>
      <c r="H14" s="26">
        <f t="shared" si="3"/>
        <v>63.265306122448969</v>
      </c>
    </row>
    <row r="15" spans="1:8" ht="45" customHeight="1" x14ac:dyDescent="0.25">
      <c r="A15" s="6" t="s">
        <v>3</v>
      </c>
      <c r="B15" s="3">
        <v>105</v>
      </c>
      <c r="C15" s="3">
        <v>99.9</v>
      </c>
      <c r="D15" s="23">
        <f t="shared" si="1"/>
        <v>95.142857142857153</v>
      </c>
      <c r="E15" s="3">
        <v>165.1</v>
      </c>
      <c r="F15" s="3">
        <v>89.6</v>
      </c>
      <c r="G15" s="25">
        <f t="shared" si="2"/>
        <v>54.270139309509389</v>
      </c>
      <c r="H15" s="26">
        <f t="shared" si="3"/>
        <v>89.689689689689672</v>
      </c>
    </row>
    <row r="16" spans="1:8" ht="29.25" customHeight="1" x14ac:dyDescent="0.25">
      <c r="A16" s="6" t="s">
        <v>25</v>
      </c>
      <c r="B16" s="3"/>
      <c r="C16" s="3"/>
      <c r="D16" s="23"/>
      <c r="E16" s="3"/>
      <c r="F16" s="3">
        <v>12.2</v>
      </c>
      <c r="G16" s="25"/>
      <c r="H16" s="26"/>
    </row>
    <row r="17" spans="1:8" ht="30" customHeight="1" x14ac:dyDescent="0.25">
      <c r="A17" s="6" t="s">
        <v>4</v>
      </c>
      <c r="B17" s="3">
        <v>1500</v>
      </c>
      <c r="C17" s="3">
        <v>1507.3</v>
      </c>
      <c r="D17" s="23">
        <f t="shared" si="1"/>
        <v>100.48666666666665</v>
      </c>
      <c r="E17" s="3">
        <v>500</v>
      </c>
      <c r="F17" s="3"/>
      <c r="G17" s="25"/>
      <c r="H17" s="26"/>
    </row>
    <row r="18" spans="1:8" x14ac:dyDescent="0.25">
      <c r="A18" s="6" t="s">
        <v>42</v>
      </c>
      <c r="B18" s="3"/>
      <c r="C18" s="3"/>
      <c r="D18" s="23"/>
      <c r="E18" s="3">
        <v>160</v>
      </c>
      <c r="F18" s="3">
        <v>160</v>
      </c>
      <c r="G18" s="25">
        <f t="shared" si="2"/>
        <v>100</v>
      </c>
      <c r="H18" s="26"/>
    </row>
    <row r="19" spans="1:8" x14ac:dyDescent="0.25">
      <c r="A19" s="6" t="s">
        <v>43</v>
      </c>
      <c r="B19" s="3"/>
      <c r="C19" s="3">
        <v>11.3</v>
      </c>
      <c r="D19" s="23"/>
      <c r="E19" s="3"/>
      <c r="F19" s="3">
        <v>9.1999999999999993</v>
      </c>
      <c r="G19" s="25"/>
      <c r="H19" s="26">
        <f t="shared" si="3"/>
        <v>81.415929203539818</v>
      </c>
    </row>
    <row r="20" spans="1:8" x14ac:dyDescent="0.25">
      <c r="A20" s="4" t="s">
        <v>5</v>
      </c>
      <c r="B20" s="5">
        <f>B21</f>
        <v>13209.1</v>
      </c>
      <c r="C20" s="5">
        <f>C21</f>
        <v>12258.3</v>
      </c>
      <c r="D20" s="22">
        <f t="shared" si="1"/>
        <v>92.801932001423253</v>
      </c>
      <c r="E20" s="10">
        <f>E21</f>
        <v>14328</v>
      </c>
      <c r="F20" s="10">
        <f>F21</f>
        <v>12507</v>
      </c>
      <c r="G20" s="24">
        <f t="shared" ref="G20" si="4">F20/E20*100</f>
        <v>87.290619765494142</v>
      </c>
      <c r="H20" s="27">
        <f t="shared" si="3"/>
        <v>102.02882944617117</v>
      </c>
    </row>
    <row r="21" spans="1:8" ht="30" customHeight="1" x14ac:dyDescent="0.25">
      <c r="A21" s="6" t="s">
        <v>20</v>
      </c>
      <c r="B21" s="3">
        <v>13209.1</v>
      </c>
      <c r="C21" s="3">
        <v>12258.3</v>
      </c>
      <c r="D21" s="23">
        <f>C21/B21*100</f>
        <v>92.801932001423253</v>
      </c>
      <c r="E21" s="3">
        <v>14328</v>
      </c>
      <c r="F21" s="3">
        <v>12507</v>
      </c>
      <c r="G21" s="25">
        <f t="shared" ref="G21:G23" si="5">F21/E21*100</f>
        <v>87.290619765494142</v>
      </c>
      <c r="H21" s="26">
        <f t="shared" si="3"/>
        <v>102.02882944617117</v>
      </c>
    </row>
    <row r="22" spans="1:8" ht="19.5" hidden="1" customHeight="1" x14ac:dyDescent="0.25">
      <c r="A22" s="6" t="s">
        <v>22</v>
      </c>
      <c r="B22" s="3"/>
      <c r="C22" s="3"/>
      <c r="D22" s="23" t="e">
        <f>C22/B22*100</f>
        <v>#DIV/0!</v>
      </c>
      <c r="E22" s="3"/>
      <c r="F22" s="3"/>
      <c r="G22" s="25" t="e">
        <f t="shared" si="5"/>
        <v>#DIV/0!</v>
      </c>
      <c r="H22" s="27" t="e">
        <f t="shared" si="3"/>
        <v>#DIV/0!</v>
      </c>
    </row>
    <row r="23" spans="1:8" x14ac:dyDescent="0.25">
      <c r="A23" s="4" t="s">
        <v>6</v>
      </c>
      <c r="B23" s="5">
        <f>B9+B20</f>
        <v>33065.300000000003</v>
      </c>
      <c r="C23" s="5">
        <f>C9+C20</f>
        <v>31932.999999999996</v>
      </c>
      <c r="D23" s="22">
        <f>C23/B23*100</f>
        <v>96.575564111016661</v>
      </c>
      <c r="E23" s="10">
        <f>E9+E20</f>
        <v>36599.5</v>
      </c>
      <c r="F23" s="10">
        <f>F9+F20</f>
        <v>28939.900000000005</v>
      </c>
      <c r="G23" s="24">
        <f t="shared" si="5"/>
        <v>79.071845243787493</v>
      </c>
      <c r="H23" s="27">
        <f>SUM(F23/C23)*100</f>
        <v>90.626937650706196</v>
      </c>
    </row>
    <row r="24" spans="1:8" x14ac:dyDescent="0.25">
      <c r="A24" s="45" t="s">
        <v>7</v>
      </c>
      <c r="B24" s="46"/>
      <c r="C24" s="46"/>
      <c r="D24" s="46"/>
      <c r="E24" s="46"/>
      <c r="F24" s="46"/>
      <c r="G24" s="46"/>
      <c r="H24" s="47"/>
    </row>
    <row r="25" spans="1:8" ht="18.75" customHeight="1" x14ac:dyDescent="0.25">
      <c r="A25" s="29" t="s">
        <v>8</v>
      </c>
      <c r="B25" s="30">
        <v>8507</v>
      </c>
      <c r="C25" s="30">
        <v>5975.4</v>
      </c>
      <c r="D25" s="31">
        <f t="shared" ref="D25:D31" si="6">C25/B25*100</f>
        <v>70.240978018102737</v>
      </c>
      <c r="E25" s="30">
        <v>13960.4</v>
      </c>
      <c r="F25" s="30">
        <v>8798.5</v>
      </c>
      <c r="G25" s="32">
        <f>F25/E25*100</f>
        <v>63.02469843270967</v>
      </c>
      <c r="H25" s="33">
        <f t="shared" ref="H25:H32" si="7">SUM(F25/C25)*100</f>
        <v>147.245372694715</v>
      </c>
    </row>
    <row r="26" spans="1:8" ht="18.75" customHeight="1" x14ac:dyDescent="0.25">
      <c r="A26" s="29" t="s">
        <v>32</v>
      </c>
      <c r="B26" s="30">
        <v>288.10000000000002</v>
      </c>
      <c r="C26" s="34">
        <v>104.1</v>
      </c>
      <c r="D26" s="31">
        <f t="shared" si="6"/>
        <v>36.133287053106557</v>
      </c>
      <c r="E26" s="30">
        <v>347.5</v>
      </c>
      <c r="F26" s="34">
        <v>139.69999999999999</v>
      </c>
      <c r="G26" s="32">
        <f>F26/E26*100</f>
        <v>40.201438848920859</v>
      </c>
      <c r="H26" s="33">
        <f t="shared" si="7"/>
        <v>134.19788664745437</v>
      </c>
    </row>
    <row r="27" spans="1:8" x14ac:dyDescent="0.25">
      <c r="A27" s="29" t="s">
        <v>9</v>
      </c>
      <c r="B27" s="30">
        <v>22746.5</v>
      </c>
      <c r="C27" s="30">
        <v>20333.900000000001</v>
      </c>
      <c r="D27" s="31">
        <f t="shared" si="6"/>
        <v>89.39353307102192</v>
      </c>
      <c r="E27" s="30">
        <v>19352.900000000001</v>
      </c>
      <c r="F27" s="30">
        <v>17499.5</v>
      </c>
      <c r="G27" s="32">
        <f t="shared" ref="G27:G29" si="8">F27/E27*100</f>
        <v>90.423140717928575</v>
      </c>
      <c r="H27" s="33">
        <f t="shared" si="7"/>
        <v>86.060716340692139</v>
      </c>
    </row>
    <row r="28" spans="1:8" x14ac:dyDescent="0.25">
      <c r="A28" s="29" t="s">
        <v>10</v>
      </c>
      <c r="B28" s="30">
        <v>5494.5</v>
      </c>
      <c r="C28" s="30">
        <v>3399.9</v>
      </c>
      <c r="D28" s="31">
        <f t="shared" si="6"/>
        <v>61.87824187824188</v>
      </c>
      <c r="E28" s="30">
        <v>8285.2000000000007</v>
      </c>
      <c r="F28" s="30">
        <v>3941.3</v>
      </c>
      <c r="G28" s="32">
        <f t="shared" si="8"/>
        <v>47.570366436537434</v>
      </c>
      <c r="H28" s="33">
        <f t="shared" si="7"/>
        <v>115.92399776464013</v>
      </c>
    </row>
    <row r="29" spans="1:8" x14ac:dyDescent="0.25">
      <c r="A29" s="29" t="s">
        <v>11</v>
      </c>
      <c r="B29" s="30">
        <v>239.7</v>
      </c>
      <c r="C29" s="30">
        <v>145.30000000000001</v>
      </c>
      <c r="D29" s="31">
        <f t="shared" si="6"/>
        <v>60.617438464747607</v>
      </c>
      <c r="E29" s="30">
        <v>209.7</v>
      </c>
      <c r="F29" s="30">
        <v>115.3</v>
      </c>
      <c r="G29" s="32">
        <f t="shared" si="8"/>
        <v>54.983309489747256</v>
      </c>
      <c r="H29" s="33">
        <f t="shared" si="7"/>
        <v>79.35306262904335</v>
      </c>
    </row>
    <row r="30" spans="1:8" hidden="1" x14ac:dyDescent="0.25">
      <c r="A30" s="29" t="s">
        <v>12</v>
      </c>
      <c r="B30" s="30"/>
      <c r="C30" s="30"/>
      <c r="D30" s="31"/>
      <c r="E30" s="30"/>
      <c r="F30" s="30"/>
      <c r="G30" s="32"/>
      <c r="H30" s="33" t="e">
        <f t="shared" si="7"/>
        <v>#DIV/0!</v>
      </c>
    </row>
    <row r="31" spans="1:8" ht="30" hidden="1" x14ac:dyDescent="0.25">
      <c r="A31" s="29" t="s">
        <v>13</v>
      </c>
      <c r="B31" s="30"/>
      <c r="C31" s="30"/>
      <c r="D31" s="31" t="e">
        <f t="shared" si="6"/>
        <v>#DIV/0!</v>
      </c>
      <c r="E31" s="30"/>
      <c r="F31" s="30"/>
      <c r="G31" s="32">
        <v>0</v>
      </c>
      <c r="H31" s="33" t="e">
        <f t="shared" si="7"/>
        <v>#DIV/0!</v>
      </c>
    </row>
    <row r="32" spans="1:8" x14ac:dyDescent="0.25">
      <c r="A32" s="35" t="s">
        <v>6</v>
      </c>
      <c r="B32" s="36">
        <f>B25+B26+B27+B28+B29+B31+B30</f>
        <v>37275.799999999996</v>
      </c>
      <c r="C32" s="36">
        <f>C25+C26+C27+C28+C29+C31+C30</f>
        <v>29958.600000000002</v>
      </c>
      <c r="D32" s="37">
        <f>C32/B32*100</f>
        <v>80.370106074182189</v>
      </c>
      <c r="E32" s="36">
        <f>E25+E26+E27+E28+E29+E31+E30</f>
        <v>42155.7</v>
      </c>
      <c r="F32" s="36">
        <f>F25+F26+F27+F28+F29+F31+F30</f>
        <v>30494.3</v>
      </c>
      <c r="G32" s="38">
        <f>F32/E32*100</f>
        <v>72.337311443055157</v>
      </c>
      <c r="H32" s="58">
        <f t="shared" si="7"/>
        <v>101.78813429198961</v>
      </c>
    </row>
    <row r="33" spans="1:8" ht="30" x14ac:dyDescent="0.25">
      <c r="A33" s="6" t="s">
        <v>18</v>
      </c>
      <c r="B33" s="3">
        <f>B23-B32</f>
        <v>-4210.4999999999927</v>
      </c>
      <c r="C33" s="3">
        <f>C23-C32</f>
        <v>1974.3999999999942</v>
      </c>
      <c r="D33" s="21"/>
      <c r="E33" s="11">
        <f>E23-E32</f>
        <v>-5556.1999999999971</v>
      </c>
      <c r="F33" s="11">
        <f>F23-F32</f>
        <v>-1554.3999999999942</v>
      </c>
      <c r="G33" s="20"/>
      <c r="H33" s="28"/>
    </row>
    <row r="34" spans="1:8" x14ac:dyDescent="0.25">
      <c r="A34" s="43" t="s">
        <v>14</v>
      </c>
      <c r="B34" s="44"/>
      <c r="C34" s="44"/>
      <c r="D34" s="44"/>
      <c r="E34" s="44"/>
      <c r="F34" s="44"/>
      <c r="G34" s="44"/>
      <c r="H34" s="48"/>
    </row>
    <row r="35" spans="1:8" ht="29.25" customHeight="1" x14ac:dyDescent="0.25">
      <c r="A35" s="6" t="s">
        <v>26</v>
      </c>
      <c r="B35" s="3">
        <v>0</v>
      </c>
      <c r="C35" s="3">
        <v>0</v>
      </c>
      <c r="D35" s="3"/>
      <c r="E35" s="3">
        <v>0</v>
      </c>
      <c r="F35" s="3">
        <v>0</v>
      </c>
      <c r="G35" s="11"/>
      <c r="H35" s="9"/>
    </row>
    <row r="36" spans="1:8" ht="60" x14ac:dyDescent="0.25">
      <c r="A36" s="12" t="s">
        <v>30</v>
      </c>
      <c r="B36" s="3">
        <v>1000</v>
      </c>
      <c r="C36" s="3"/>
      <c r="D36" s="3"/>
      <c r="E36" s="3"/>
      <c r="F36" s="3"/>
      <c r="G36" s="11"/>
      <c r="H36" s="9"/>
    </row>
    <row r="37" spans="1:8" ht="75.75" customHeight="1" x14ac:dyDescent="0.25">
      <c r="A37" s="12" t="s">
        <v>31</v>
      </c>
      <c r="B37" s="3">
        <v>-1000</v>
      </c>
      <c r="C37" s="3"/>
      <c r="D37" s="3"/>
      <c r="E37" s="3"/>
      <c r="F37" s="3"/>
      <c r="G37" s="11"/>
      <c r="H37" s="9"/>
    </row>
    <row r="38" spans="1:8" ht="33" customHeight="1" x14ac:dyDescent="0.25">
      <c r="A38" s="6" t="s">
        <v>15</v>
      </c>
      <c r="B38" s="3">
        <v>4210.5</v>
      </c>
      <c r="C38" s="3">
        <v>-1974.4</v>
      </c>
      <c r="D38" s="3"/>
      <c r="E38" s="3">
        <v>5556.2</v>
      </c>
      <c r="F38" s="3">
        <v>1554.4</v>
      </c>
      <c r="G38" s="11"/>
      <c r="H38" s="9"/>
    </row>
    <row r="39" spans="1:8" ht="28.5" x14ac:dyDescent="0.25">
      <c r="A39" s="4" t="s">
        <v>36</v>
      </c>
      <c r="B39" s="10">
        <f>SUM(B35:B38)</f>
        <v>4210.5</v>
      </c>
      <c r="C39" s="10">
        <f>SUM(C35:C38)</f>
        <v>-1974.4</v>
      </c>
      <c r="D39" s="5"/>
      <c r="E39" s="36">
        <f>SUM(E35:E38)</f>
        <v>5556.2</v>
      </c>
      <c r="F39" s="36">
        <f>SUM(F35:F38)</f>
        <v>1554.4</v>
      </c>
      <c r="G39" s="10"/>
      <c r="H39" s="9"/>
    </row>
    <row r="40" spans="1:8" x14ac:dyDescent="0.25">
      <c r="A40" s="7"/>
      <c r="B40" s="8"/>
      <c r="C40" s="8"/>
      <c r="D40" s="8"/>
      <c r="E40" s="8"/>
      <c r="F40" s="8"/>
      <c r="G40" s="8"/>
    </row>
    <row r="41" spans="1:8" ht="15.75" x14ac:dyDescent="0.25">
      <c r="A41" s="16" t="s">
        <v>37</v>
      </c>
      <c r="B41" s="17"/>
      <c r="C41" s="17"/>
      <c r="D41" s="17"/>
      <c r="E41" s="17"/>
      <c r="F41" s="17"/>
      <c r="G41" s="17"/>
      <c r="H41" s="18"/>
    </row>
    <row r="42" spans="1:8" ht="15.75" x14ac:dyDescent="0.25">
      <c r="A42" s="54" t="s">
        <v>39</v>
      </c>
      <c r="B42" s="54"/>
      <c r="C42" s="42"/>
      <c r="D42" s="42"/>
      <c r="E42" s="18" t="s">
        <v>24</v>
      </c>
      <c r="F42" s="42"/>
      <c r="G42" s="42"/>
      <c r="H42" s="42"/>
    </row>
    <row r="43" spans="1:8" ht="15.75" x14ac:dyDescent="0.25">
      <c r="A43" s="18" t="s">
        <v>38</v>
      </c>
      <c r="B43" s="18"/>
      <c r="C43" s="18"/>
      <c r="D43" s="18"/>
      <c r="E43" s="18"/>
      <c r="F43" s="39" t="s">
        <v>21</v>
      </c>
      <c r="G43" s="39"/>
      <c r="H43" s="39"/>
    </row>
  </sheetData>
  <mergeCells count="13">
    <mergeCell ref="F43:H43"/>
    <mergeCell ref="G1:H1"/>
    <mergeCell ref="A3:H3"/>
    <mergeCell ref="C42:D42"/>
    <mergeCell ref="F42:H42"/>
    <mergeCell ref="A8:H8"/>
    <mergeCell ref="A24:H24"/>
    <mergeCell ref="A34:H34"/>
    <mergeCell ref="A4:H4"/>
    <mergeCell ref="A6:A7"/>
    <mergeCell ref="B6:D6"/>
    <mergeCell ref="E6:G6"/>
    <mergeCell ref="A42:B42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Зеленкина ОМ</cp:lastModifiedBy>
  <cp:lastPrinted>2021-04-16T05:48:25Z</cp:lastPrinted>
  <dcterms:created xsi:type="dcterms:W3CDTF">2016-03-17T11:05:02Z</dcterms:created>
  <dcterms:modified xsi:type="dcterms:W3CDTF">2024-10-11T04:49:33Z</dcterms:modified>
</cp:coreProperties>
</file>